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H36" i="1" l="1"/>
  <c r="G53" i="1" l="1"/>
  <c r="G52" i="1"/>
  <c r="G41" i="1"/>
  <c r="H41" i="1" s="1"/>
  <c r="H26" i="1" l="1"/>
  <c r="H48" i="1" l="1"/>
  <c r="H47" i="1"/>
  <c r="H46" i="1"/>
  <c r="H45" i="1"/>
  <c r="H44" i="1"/>
  <c r="H43" i="1"/>
  <c r="F54" i="1" l="1"/>
  <c r="H33" i="1" l="1"/>
  <c r="H31" i="1"/>
  <c r="H51" i="1"/>
  <c r="H50" i="1"/>
  <c r="H38" i="1"/>
  <c r="H22" i="1" l="1"/>
  <c r="H21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 l="1"/>
  <c r="H53" i="1"/>
  <c r="H52" i="1"/>
  <c r="H49" i="1"/>
  <c r="H37" i="1" l="1"/>
  <c r="H35" i="1"/>
  <c r="H34" i="1"/>
  <c r="H32" i="1"/>
  <c r="H30" i="1"/>
  <c r="H29" i="1"/>
  <c r="H24" i="1"/>
  <c r="H20" i="1"/>
  <c r="H19" i="1"/>
  <c r="H28" i="1"/>
  <c r="H27" i="1"/>
  <c r="H25" i="1"/>
  <c r="H18" i="1"/>
  <c r="H71" i="1" l="1"/>
</calcChain>
</file>

<file path=xl/sharedStrings.xml><?xml version="1.0" encoding="utf-8"?>
<sst xmlns="http://schemas.openxmlformats.org/spreadsheetml/2006/main" count="245" uniqueCount="149">
  <si>
    <t>"Утверждаю "</t>
  </si>
  <si>
    <t xml:space="preserve">Председатель правления </t>
  </si>
  <si>
    <t>АО "ННМЦ"</t>
  </si>
  <si>
    <t>_____________А. Байгенжин</t>
  </si>
  <si>
    <t xml:space="preserve">      </t>
  </si>
  <si>
    <t>№ п.п.</t>
  </si>
  <si>
    <t>Специфика</t>
  </si>
  <si>
    <t>Наименование закупаемых товаров, работ, услуг</t>
  </si>
  <si>
    <t>Краткая характеристика (описание) товаров, работ и услуг</t>
  </si>
  <si>
    <t>Ед. изм.</t>
  </si>
  <si>
    <t>Количество, объём</t>
  </si>
  <si>
    <t>Цена за единицу, тенге без НДС</t>
  </si>
  <si>
    <t xml:space="preserve"> Сумма без НДС</t>
  </si>
  <si>
    <t>159.1.3.3</t>
  </si>
  <si>
    <t>Обслуживание инженерных сетей</t>
  </si>
  <si>
    <t xml:space="preserve"> услуга</t>
  </si>
  <si>
    <t xml:space="preserve">Сервисное обслуживание системы медицинских газов. </t>
  </si>
  <si>
    <t>Поверка манометров, обезжиривание емкостей в количестве 2шт. ТО оборудование с заменой расходных материалов по техническим паспортам.</t>
  </si>
  <si>
    <t>159.1.1</t>
  </si>
  <si>
    <t>Сервисное обслуживание и ремонт лифтов ДКХО АО "ННМЦ" по адресу пр. Кабанбай батыра, 27</t>
  </si>
  <si>
    <t>3 лифта Mitsubishi</t>
  </si>
  <si>
    <t>Сервисное обслуживание и ремонт лифтов АО "ННМЦ" по адресу пр. Абылай хана, 42</t>
  </si>
  <si>
    <t>7 лифтов OTIS</t>
  </si>
  <si>
    <t>159.7</t>
  </si>
  <si>
    <t>услуга</t>
  </si>
  <si>
    <t>159.4</t>
  </si>
  <si>
    <t xml:space="preserve">Утверждаю </t>
  </si>
  <si>
    <t xml:space="preserve">Первый заместитель </t>
  </si>
  <si>
    <t>Председателя правления АО "ННМЦ"</t>
  </si>
  <si>
    <t>Кадырова Е.А.</t>
  </si>
  <si>
    <t>159.1.3.2</t>
  </si>
  <si>
    <t>Ремонт и заправка картриджей</t>
  </si>
  <si>
    <t>Цветные и черно-белые картриджи для лазерных и струйных принтеров</t>
  </si>
  <si>
    <t>Ремонт офисной техники</t>
  </si>
  <si>
    <t>жидко-кристалические мониторы, принтеры, факсимильные аппараты, многофункциональные устройства, копировальные аппараты, телефонные аппараты и другое</t>
  </si>
  <si>
    <t>кг</t>
  </si>
  <si>
    <t>144.2</t>
  </si>
  <si>
    <t>Годовой объём диз.топлива для выработки пара и ДГУ</t>
  </si>
  <si>
    <t>л</t>
  </si>
  <si>
    <t>142.5</t>
  </si>
  <si>
    <t>Годовой объем жидкого кислорода</t>
  </si>
  <si>
    <t xml:space="preserve">Годовой объём газообразного кислорода </t>
  </si>
  <si>
    <t>м³</t>
  </si>
  <si>
    <t>Годовой объем углекислоты</t>
  </si>
  <si>
    <t>Годовой объем азота</t>
  </si>
  <si>
    <t>м3</t>
  </si>
  <si>
    <t>Оказание охранных услуг</t>
  </si>
  <si>
    <t>Охраняемый объект-комнаты хранения наркотических и психотропных средств</t>
  </si>
  <si>
    <t>159.1.3.1</t>
  </si>
  <si>
    <t>Техническое и сервисное обслуживание текущий ремонт автотранспортных средств</t>
  </si>
  <si>
    <t>159.5</t>
  </si>
  <si>
    <t>Услуги по проведению лабораторных исследований</t>
  </si>
  <si>
    <t>исследование на ВИЧ</t>
  </si>
  <si>
    <t>Услуга по исследованию микроскопии мазка мокроты</t>
  </si>
  <si>
    <t>исследование мазка мокроты</t>
  </si>
  <si>
    <t>Услуги по проведению лабораторных/ лабораторно-инструментальных исследований/анализов</t>
  </si>
  <si>
    <t>Иммунохемилюминесцентный анализ (ИХЛА) на наличие белка Р-24 (антигена ВИЧ) и суммарных антител к ВИЧ)</t>
  </si>
  <si>
    <t>утилизация медицинских отходов</t>
  </si>
  <si>
    <t>144.1</t>
  </si>
  <si>
    <t>Бензин АИ-96</t>
  </si>
  <si>
    <t>Октановое число 96СТАО39334881-001-2006</t>
  </si>
  <si>
    <t>Бензин АИ-93</t>
  </si>
  <si>
    <t>Октановое число 93СТАО39334881-001-2006</t>
  </si>
  <si>
    <t>Диз. топливо летнее</t>
  </si>
  <si>
    <t>Марка ЛД-02-40  ГОСТ305-82</t>
  </si>
  <si>
    <t>159.6</t>
  </si>
  <si>
    <t>Спецпитание для сотрудников</t>
  </si>
  <si>
    <t>Молоко выдается до 3,2 % жирности по 0,5 литров за смену</t>
  </si>
  <si>
    <t>литр</t>
  </si>
  <si>
    <t>149.2</t>
  </si>
  <si>
    <t xml:space="preserve">Бумага белая офисная </t>
  </si>
  <si>
    <t>бумага офисная А 4. Кол-во в пачке 500 л.</t>
  </si>
  <si>
    <t>Пачка</t>
  </si>
  <si>
    <t>149.15</t>
  </si>
  <si>
    <t>Средство для дезинфекции поверхностей</t>
  </si>
  <si>
    <t>Дезинфицирующее средство (концентрат) должно представлять собой прозрачную жидкость,  содержать в своем составе в качестве АДВ: комплекс ЧАС (Алкил диметил бензил аммоний хлорид (Бензалкониум хлорид - Хлорид коко) и дидецилдиметиламмоний хлорид) в сумме не менее 10,6 %, Полигексаметилен бигуанид гидрохлорида (ПГМГ) – не менее 2,5%, а также функциональные компоненты: (изопропанол) изопропиловый спирт – не менее 2,5%, ПАВ, ингибитор коррозии, отдушки и др.</t>
  </si>
  <si>
    <t xml:space="preserve">канитра </t>
  </si>
  <si>
    <t>Антисептик для рук</t>
  </si>
  <si>
    <t xml:space="preserve">Средство дезинфицирующее – кожный антисептик должен представлять собой готовое к применению средство в виде прозрачного бесцветного геля со спиртовым запахом. Средство в качестве АДВ должно содержать не менее 65% смеси пропиловых спиртов высокой очистки в соотношение 1:0,63, а также смягчающие компоненты и функциональные добавки. Средство не должно содержать консервантов, красителей и ароматических отдушек. </t>
  </si>
  <si>
    <t>пакет</t>
  </si>
  <si>
    <t>Антисептик должен представлять собой готовый к применению раствор в виде прозрачной бесцветной жидкости с характерным запахом спирта и/или применяемой отдушки. В качестве действующих веществ должен содержать сложную композицию спиртов: изопропиловый, пропиловый, а также хлоргексидин биглюконат, который обладает отличной антимикробной активностью. Содержание изопропилового спирта (2-пропанол) не более 60%, пропилового спирта (1-пропанол) не менее 15% и хлоргексидина биглюконат не менее 0,5%, а также функциональные добавки, увлажняющие и ухаживающие за кожей компоненты</t>
  </si>
  <si>
    <t>флакон</t>
  </si>
  <si>
    <t>Хлорсодержащие таблетки</t>
  </si>
  <si>
    <t>Концентрат в виде таблеток для разведения, которые при растворении выделяют не менее 1,5 грамма активного действующего вещества</t>
  </si>
  <si>
    <t>банка</t>
  </si>
  <si>
    <t>Комплект для дезинфекции поверхностей</t>
  </si>
  <si>
    <t xml:space="preserve">Средство для дезинфекции поверхностей, жидкий концентрат: смесь ЧАС, ПГМГ и N,N-бис обьемом не менее 3 литров, в составе с 12 рулонными полотенцами не менее 165 салфеток в рулоне,  </t>
  </si>
  <si>
    <t>комплект</t>
  </si>
  <si>
    <t>Средство дезинфекции для инструментов</t>
  </si>
  <si>
    <t xml:space="preserve">Концентрат содержит в качестве действующих веществ - Дидецилдиметиламмоний хлорид 9.75 %, Полигексаметиленгуанидин гидрохлорид (ПГМГ) 1 %, Вспомогательные компоненты </t>
  </si>
  <si>
    <t>канистра</t>
  </si>
  <si>
    <t>Средство для экстренной дезинфекции</t>
  </si>
  <si>
    <t>Готовый к применению кожный антисептик в ввиде прозрачной безцветной жидкости содержащии спирт изопропиловый и комплекс ЧАС, и вспомогательных веществ</t>
  </si>
  <si>
    <t>флакон  с распылителем</t>
  </si>
  <si>
    <t>Средство дезинфекции для слизистых</t>
  </si>
  <si>
    <t xml:space="preserve">флакон </t>
  </si>
  <si>
    <t xml:space="preserve">Средство для дезинфекции высокого уровня  </t>
  </si>
  <si>
    <t>Средство (готовый раствор) должно представлять собой прозрачную жидкость от бесцветного до светло-желтого цвета. Средство должно содержать в качестве АДВ глутаровый альдегид в интервале 2,5-3,4%, а также ПАВ, комплексообразователь, ингибитор коррозии, другие компоненты и воду.</t>
  </si>
  <si>
    <t xml:space="preserve">канистра </t>
  </si>
  <si>
    <t>Концентрированное энзимное моющее средство для очистки ИМН</t>
  </si>
  <si>
    <t>Средство должно представлять собой концентрат, содержащий энзимы (протеаза, амилаза, пектиназа, липаза, маннаназа), а также ряд функциональных добавок (неионогенные ПАВ, стабилизаторы ферментов, моющие вещества, стабилизаторы рН, краситель) и воду. рН средства должен быть в интервале 6,3-8,5. Средство не должно содержать никаких других дополнительных ингредиентов (спиртов, альдегидов, перекиси водорода, ЧАС, производных фенола, гуанидина, алкиламинов)</t>
  </si>
  <si>
    <t>Средство для стерилизации ИМН</t>
  </si>
  <si>
    <t>Готовый к применению прозрачный или слегка опалесцирующий  бесцветный раствор со слабым специфическим запахом. Содержит в качестве действующих веществ 6,25±1,25%  водорода пероксида и  0,23±0,12%  надуксусной кислоты, а также другие функциональные компоненты.</t>
  </si>
  <si>
    <t>Дезинфицирующее стерильное средство для обработки рук</t>
  </si>
  <si>
    <t>В состав средства должно входить ПАВ, кокоат сахарозы, экстракт кокоса, вода особой очистки, pH средства должен быть в интервале 6,5% - 7,0%. Средство не должно содержать консервантов, красителей, ароматических отдушек и абразивных веществ.</t>
  </si>
  <si>
    <t xml:space="preserve">Мыло антибактериальное </t>
  </si>
  <si>
    <t>Готовая к применению прозрачная гелеобразная жидкость. В качестве действующих веществ должно содержать  полигексаметиленгуанидин гидрохлорид - не менее 0,25%, алкилдиметилбензиламмоний хлорид – не менее 1,0 %.</t>
  </si>
  <si>
    <t xml:space="preserve"> Крем для рук</t>
  </si>
  <si>
    <t>Профессиональный медицинский крем с антибактериальными свойствами для повседневного ухода за кожей, особенно сухой и потрескавшейся, общего ухода за кожей рук хирургов, персонала операционных залов, медсестер, санитаров, ухода за кожей в случаях экзематозных заболеваний и профессиональных дерматитов</t>
  </si>
  <si>
    <t>утилизация  отходов</t>
  </si>
  <si>
    <t>утилизация медицинских отходов класса Б и В</t>
  </si>
  <si>
    <t>Раствор для наружного применения   содержит: октенидина дигидрохлорид 0,1 г, феноксиэтанол 2 г.</t>
  </si>
  <si>
    <t>Примечание</t>
  </si>
  <si>
    <t>ДКХО АО "ННМЦ" по адресу пр. Кабанбай батыра, 27</t>
  </si>
  <si>
    <t>ДКХО АО "ННМЦ" по адресу пр. Кабанбай батыра, 27 и АО "ННМЦ" по адресу пр. Абылай хана, 42</t>
  </si>
  <si>
    <t>За счет платных услуг</t>
  </si>
  <si>
    <t>За счет ГОБМП</t>
  </si>
  <si>
    <t>Связь</t>
  </si>
  <si>
    <t>Заместитель Председателя правления АО "ННМЦ" по финансово-хозяйственным вопросам</t>
  </si>
  <si>
    <t>Б.Баймуханова</t>
  </si>
  <si>
    <t>Главный экономист</t>
  </si>
  <si>
    <t>Г.Кожахметова</t>
  </si>
  <si>
    <t xml:space="preserve"> АО "ННМЦ" по адресу пр. Абылай хана, 42</t>
  </si>
  <si>
    <t xml:space="preserve">ДКХО АО "ННМЦ" по адресу пр. Кабанбай батыра, 27 </t>
  </si>
  <si>
    <t>Услуги аутсорсинга (пищеблок)</t>
  </si>
  <si>
    <t>утилизация  отходов класса Г</t>
  </si>
  <si>
    <t>АО "ННМЦ" по адресу пр. Абылай хана, 42</t>
  </si>
  <si>
    <t xml:space="preserve">ДКХО АО "ННМЦ" по адресу пр. Кабанбай батыра, 27  </t>
  </si>
  <si>
    <t xml:space="preserve"> АО "ННМЦ" по адресу пр. Абылай хана, 42 и ДКХО АО "ННМЦ" по адресу пр. Кабанбай батыра, 27 </t>
  </si>
  <si>
    <t>Финансовый аналитик</t>
  </si>
  <si>
    <t>А.Клышев</t>
  </si>
  <si>
    <t>Перечень товаров, работ, услуг  для предварительного   Плана государственных закупок на 2020 год.</t>
  </si>
  <si>
    <t>149.8</t>
  </si>
  <si>
    <t>Жидкий профессиональный порошок</t>
  </si>
  <si>
    <t>Жидкая щелочная стиральная добавка(основное стиральное средство) 25 кг</t>
  </si>
  <si>
    <t>Жидкий профессиональный пятновыводитель</t>
  </si>
  <si>
    <t>Основное моющее средство, пятновыводитель содержит комплексную систему оптического отбеливания</t>
  </si>
  <si>
    <t>Жидкий профессиональный отбеливатель</t>
  </si>
  <si>
    <t>Профссиональный жидкий отбеливатель на кислородной основе. 22 кг</t>
  </si>
  <si>
    <t>Жидкий профессиональный кондиционер</t>
  </si>
  <si>
    <t>Кондиционер смягчитель ткани, облегчает обработку белья при сушке и глажке.20кг</t>
  </si>
  <si>
    <t>Жидкий профессиональный нейтрализатор</t>
  </si>
  <si>
    <t>Жидкий нейтрализатор удаляет остатки стиральных и отбеливающих средств.24 кг</t>
  </si>
  <si>
    <t>Жидкая стиральная добавка на основе неионогенных ПАВ.для спецодежды.</t>
  </si>
  <si>
    <t>Поверка манометров. ТО оборудование с заменой расходных материалов по техническим паспортам.</t>
  </si>
  <si>
    <t>Услуги по курьерской и почтовой связи</t>
  </si>
  <si>
    <t>Оправление корреспонденции за границу по линии DHL (Блитц-почта, Пони-Экспресс),Услуги по экспресс доставке почтовых корреспонденций и посылок по регионам РК и г.Астана,Услуги по отправлению почтовых корреспонденций по регионам РК по линии Казпочты с уведомлением, заказным</t>
  </si>
  <si>
    <t>Кузовные работы, шиномонтаж, сервисное и техническое обслуживание, техосмотр, услуги эвакуатора, диагностика, ремонт автотранспорта с запасными частями 6 единиц техники</t>
  </si>
  <si>
    <t>Кузовные работы, шиномонтаж, сервисное и техническое обслуживание, техосмотр, услуги эвакуатора, диагностика, ремонт автотранспорта с запасными частями 7 единиц техники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</si>
</sst>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р_._-;\-* #,##0.00\ _р_._-;_-* &quot;-&quot;??\ _р_._-;_-@_-"/>
    <numFmt numFmtId="164" formatCode="_-* #,##0\ _р_._-;\-* #,##0\ _р_._-;_-* &quot;-&quot;??\ _р_.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indexed="8"/>
      <name val="Arial"/>
      <family val="2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C6D9F1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0" fillId="0" borderId="0"/>
    <xf numFmtId="0" fontId="1" fillId="0" borderId="0"/>
    <xf numFmtId="0" fontId="14" fillId="0" borderId="0"/>
    <xf numFmtId="0" fontId="15" fillId="0" borderId="0"/>
  </cellStyleXfs>
  <cellXfs count="106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3" fontId="3" fillId="0" borderId="0" xfId="0" applyNumberFormat="1" applyFont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3" fontId="2" fillId="0" borderId="0" xfId="0" applyNumberFormat="1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3" fontId="3" fillId="4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left" vertical="center" wrapText="1"/>
    </xf>
    <xf numFmtId="3" fontId="3" fillId="4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/>
    </xf>
    <xf numFmtId="3" fontId="3" fillId="4" borderId="1" xfId="0" applyNumberFormat="1" applyFont="1" applyFill="1" applyBorder="1" applyAlignment="1">
      <alignment horizontal="left" vertical="center" wrapText="1"/>
    </xf>
    <xf numFmtId="3" fontId="3" fillId="0" borderId="1" xfId="0" applyNumberFormat="1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 wrapText="1"/>
    </xf>
    <xf numFmtId="3" fontId="3" fillId="0" borderId="0" xfId="0" applyNumberFormat="1" applyFont="1" applyBorder="1" applyAlignment="1">
      <alignment horizontal="center" vertical="center"/>
    </xf>
    <xf numFmtId="3" fontId="3" fillId="0" borderId="0" xfId="0" applyNumberFormat="1" applyFont="1" applyAlignment="1">
      <alignment horizontal="left" vertical="center"/>
    </xf>
    <xf numFmtId="3" fontId="2" fillId="0" borderId="0" xfId="0" applyNumberFormat="1" applyFont="1" applyAlignment="1">
      <alignment horizontal="left" vertical="center"/>
    </xf>
    <xf numFmtId="0" fontId="7" fillId="0" borderId="0" xfId="2" applyFont="1" applyFill="1" applyBorder="1" applyAlignment="1">
      <alignment horizontal="left" vertical="center"/>
    </xf>
    <xf numFmtId="0" fontId="7" fillId="0" borderId="0" xfId="2" applyFont="1" applyFill="1" applyAlignment="1">
      <alignment horizontal="left" vertical="center"/>
    </xf>
    <xf numFmtId="0" fontId="8" fillId="0" borderId="0" xfId="0" applyFont="1" applyBorder="1"/>
    <xf numFmtId="0" fontId="8" fillId="0" borderId="0" xfId="0" applyFont="1"/>
    <xf numFmtId="0" fontId="11" fillId="4" borderId="1" xfId="3" applyFont="1" applyFill="1" applyBorder="1" applyAlignment="1">
      <alignment horizontal="center" vertical="center" wrapText="1"/>
    </xf>
    <xf numFmtId="0" fontId="12" fillId="4" borderId="1" xfId="3" applyFont="1" applyFill="1" applyBorder="1" applyAlignment="1">
      <alignment vertical="center" wrapText="1"/>
    </xf>
    <xf numFmtId="0" fontId="3" fillId="4" borderId="1" xfId="4" applyFont="1" applyFill="1" applyBorder="1" applyAlignment="1">
      <alignment horizontal="center" vertical="center"/>
    </xf>
    <xf numFmtId="0" fontId="3" fillId="4" borderId="1" xfId="4" applyFont="1" applyFill="1" applyBorder="1" applyAlignment="1">
      <alignment vertical="center" wrapText="1"/>
    </xf>
    <xf numFmtId="0" fontId="11" fillId="0" borderId="1" xfId="2" applyFont="1" applyFill="1" applyBorder="1" applyAlignment="1">
      <alignment horizontal="center" vertical="center" wrapText="1"/>
    </xf>
    <xf numFmtId="0" fontId="11" fillId="0" borderId="1" xfId="2" applyFont="1" applyFill="1" applyBorder="1" applyAlignment="1">
      <alignment horizontal="left" vertical="center" wrapText="1"/>
    </xf>
    <xf numFmtId="0" fontId="11" fillId="0" borderId="1" xfId="2" applyFont="1" applyFill="1" applyBorder="1" applyAlignment="1">
      <alignment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vertical="center" wrapText="1"/>
    </xf>
    <xf numFmtId="0" fontId="12" fillId="0" borderId="1" xfId="0" applyFont="1" applyBorder="1" applyAlignment="1">
      <alignment horizontal="justify" vertical="center"/>
    </xf>
    <xf numFmtId="0" fontId="3" fillId="0" borderId="1" xfId="0" applyFont="1" applyBorder="1" applyAlignment="1">
      <alignment vertical="center" wrapText="1"/>
    </xf>
    <xf numFmtId="0" fontId="3" fillId="4" borderId="1" xfId="0" applyFont="1" applyFill="1" applyBorder="1" applyAlignment="1">
      <alignment vertical="center" wrapText="1"/>
    </xf>
    <xf numFmtId="0" fontId="12" fillId="4" borderId="1" xfId="5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13" fillId="4" borderId="1" xfId="0" applyFont="1" applyFill="1" applyBorder="1" applyAlignment="1">
      <alignment vertical="center" wrapText="1"/>
    </xf>
    <xf numFmtId="0" fontId="13" fillId="4" borderId="1" xfId="0" applyFont="1" applyFill="1" applyBorder="1" applyAlignment="1">
      <alignment horizontal="left" vertical="center" wrapText="1"/>
    </xf>
    <xf numFmtId="3" fontId="2" fillId="0" borderId="0" xfId="0" applyNumberFormat="1" applyFont="1" applyAlignment="1">
      <alignment horizontal="right" vertical="center" wrapText="1"/>
    </xf>
    <xf numFmtId="3" fontId="2" fillId="0" borderId="0" xfId="0" applyNumberFormat="1" applyFont="1" applyBorder="1" applyAlignment="1">
      <alignment horizontal="center" vertical="center" wrapText="1"/>
    </xf>
    <xf numFmtId="0" fontId="9" fillId="0" borderId="1" xfId="4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center" vertical="center" wrapText="1"/>
    </xf>
    <xf numFmtId="3" fontId="2" fillId="0" borderId="9" xfId="0" applyNumberFormat="1" applyFont="1" applyBorder="1" applyAlignment="1">
      <alignment horizontal="center" vertical="center" wrapText="1"/>
    </xf>
    <xf numFmtId="3" fontId="3" fillId="0" borderId="3" xfId="0" applyNumberFormat="1" applyFont="1" applyBorder="1" applyAlignment="1">
      <alignment horizontal="center" vertical="center" wrapText="1"/>
    </xf>
    <xf numFmtId="0" fontId="11" fillId="0" borderId="2" xfId="2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3" fontId="3" fillId="4" borderId="5" xfId="0" applyNumberFormat="1" applyFont="1" applyFill="1" applyBorder="1" applyAlignment="1">
      <alignment horizontal="center" vertical="center"/>
    </xf>
    <xf numFmtId="0" fontId="3" fillId="0" borderId="5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 wrapText="1"/>
    </xf>
    <xf numFmtId="3" fontId="3" fillId="0" borderId="10" xfId="0" applyNumberFormat="1" applyFont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3" fontId="5" fillId="2" borderId="12" xfId="0" applyNumberFormat="1" applyFont="1" applyFill="1" applyBorder="1" applyAlignment="1">
      <alignment horizontal="center" vertical="center" wrapText="1"/>
    </xf>
    <xf numFmtId="3" fontId="5" fillId="2" borderId="13" xfId="0" applyNumberFormat="1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164" fontId="3" fillId="0" borderId="5" xfId="1" applyNumberFormat="1" applyFont="1" applyBorder="1" applyAlignment="1">
      <alignment horizontal="center" vertical="center" wrapText="1"/>
    </xf>
    <xf numFmtId="164" fontId="11" fillId="0" borderId="1" xfId="1" applyNumberFormat="1" applyFont="1" applyFill="1" applyBorder="1" applyAlignment="1">
      <alignment horizontal="center" vertical="center" wrapText="1"/>
    </xf>
    <xf numFmtId="164" fontId="3" fillId="0" borderId="1" xfId="1" applyNumberFormat="1" applyFont="1" applyBorder="1" applyAlignment="1">
      <alignment horizontal="center" vertical="center" wrapText="1"/>
    </xf>
    <xf numFmtId="164" fontId="3" fillId="4" borderId="1" xfId="1" applyNumberFormat="1" applyFont="1" applyFill="1" applyBorder="1" applyAlignment="1">
      <alignment horizontal="center" vertical="center" wrapText="1"/>
    </xf>
    <xf numFmtId="164" fontId="3" fillId="0" borderId="1" xfId="1" applyNumberFormat="1" applyFont="1" applyBorder="1" applyAlignment="1">
      <alignment horizontal="center" vertical="center"/>
    </xf>
    <xf numFmtId="164" fontId="13" fillId="4" borderId="1" xfId="1" applyNumberFormat="1" applyFont="1" applyFill="1" applyBorder="1" applyAlignment="1">
      <alignment horizontal="center" vertical="center" wrapText="1"/>
    </xf>
    <xf numFmtId="164" fontId="3" fillId="4" borderId="1" xfId="1" applyNumberFormat="1" applyFont="1" applyFill="1" applyBorder="1" applyAlignment="1">
      <alignment vertical="center" wrapText="1"/>
    </xf>
    <xf numFmtId="164" fontId="3" fillId="4" borderId="1" xfId="1" applyNumberFormat="1" applyFont="1" applyFill="1" applyBorder="1" applyAlignment="1">
      <alignment horizontal="center" vertical="center"/>
    </xf>
    <xf numFmtId="164" fontId="11" fillId="0" borderId="1" xfId="1" applyNumberFormat="1" applyFont="1" applyFill="1" applyBorder="1" applyAlignment="1">
      <alignment horizontal="left" vertical="center" wrapText="1"/>
    </xf>
    <xf numFmtId="164" fontId="12" fillId="4" borderId="1" xfId="1" applyNumberFormat="1" applyFont="1" applyFill="1" applyBorder="1" applyAlignment="1">
      <alignment horizontal="center" vertical="center"/>
    </xf>
    <xf numFmtId="164" fontId="12" fillId="0" borderId="1" xfId="1" applyNumberFormat="1" applyFont="1" applyBorder="1" applyAlignment="1">
      <alignment horizontal="center" vertical="center"/>
    </xf>
    <xf numFmtId="164" fontId="2" fillId="0" borderId="8" xfId="1" applyNumberFormat="1" applyFont="1" applyBorder="1" applyAlignment="1">
      <alignment horizontal="center" vertical="center" wrapText="1"/>
    </xf>
    <xf numFmtId="164" fontId="2" fillId="0" borderId="8" xfId="1" applyNumberFormat="1" applyFont="1" applyBorder="1" applyAlignment="1">
      <alignment horizontal="center" vertical="center"/>
    </xf>
    <xf numFmtId="3" fontId="5" fillId="2" borderId="12" xfId="0" applyNumberFormat="1" applyFont="1" applyFill="1" applyBorder="1" applyAlignment="1">
      <alignment horizontal="left" vertical="center" wrapText="1"/>
    </xf>
    <xf numFmtId="164" fontId="3" fillId="4" borderId="5" xfId="1" applyNumberFormat="1" applyFont="1" applyFill="1" applyBorder="1" applyAlignment="1">
      <alignment horizontal="left" vertical="center" wrapText="1"/>
    </xf>
    <xf numFmtId="164" fontId="3" fillId="0" borderId="1" xfId="1" applyNumberFormat="1" applyFont="1" applyBorder="1" applyAlignment="1">
      <alignment horizontal="left" vertical="center"/>
    </xf>
    <xf numFmtId="164" fontId="3" fillId="0" borderId="1" xfId="1" applyNumberFormat="1" applyFont="1" applyBorder="1" applyAlignment="1">
      <alignment horizontal="left" vertical="center" wrapText="1"/>
    </xf>
    <xf numFmtId="164" fontId="3" fillId="4" borderId="1" xfId="1" applyNumberFormat="1" applyFont="1" applyFill="1" applyBorder="1" applyAlignment="1">
      <alignment horizontal="left" vertical="center" wrapText="1"/>
    </xf>
    <xf numFmtId="164" fontId="3" fillId="4" borderId="1" xfId="1" applyNumberFormat="1" applyFont="1" applyFill="1" applyBorder="1" applyAlignment="1">
      <alignment horizontal="left" vertical="center"/>
    </xf>
    <xf numFmtId="164" fontId="12" fillId="4" borderId="1" xfId="1" applyNumberFormat="1" applyFont="1" applyFill="1" applyBorder="1" applyAlignment="1">
      <alignment horizontal="left" vertical="center"/>
    </xf>
    <xf numFmtId="164" fontId="2" fillId="0" borderId="8" xfId="1" applyNumberFormat="1" applyFont="1" applyBorder="1" applyAlignment="1">
      <alignment horizontal="left" vertical="center"/>
    </xf>
    <xf numFmtId="3" fontId="3" fillId="0" borderId="0" xfId="0" applyNumberFormat="1" applyFont="1" applyBorder="1" applyAlignment="1">
      <alignment horizontal="left" vertical="center"/>
    </xf>
    <xf numFmtId="0" fontId="3" fillId="0" borderId="4" xfId="0" applyFont="1" applyBorder="1" applyAlignment="1">
      <alignment vertical="center" wrapText="1"/>
    </xf>
    <xf numFmtId="164" fontId="3" fillId="4" borderId="4" xfId="1" applyNumberFormat="1" applyFont="1" applyFill="1" applyBorder="1" applyAlignment="1">
      <alignment horizontal="center" vertical="center"/>
    </xf>
    <xf numFmtId="164" fontId="3" fillId="4" borderId="4" xfId="1" applyNumberFormat="1" applyFont="1" applyFill="1" applyBorder="1" applyAlignment="1">
      <alignment horizontal="left" vertical="center"/>
    </xf>
    <xf numFmtId="164" fontId="3" fillId="0" borderId="4" xfId="1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12" fillId="0" borderId="1" xfId="0" applyFont="1" applyBorder="1" applyAlignment="1">
      <alignment wrapText="1"/>
    </xf>
    <xf numFmtId="0" fontId="2" fillId="0" borderId="0" xfId="0" applyFont="1" applyAlignment="1">
      <alignment horizontal="left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3" fontId="2" fillId="0" borderId="0" xfId="0" applyNumberFormat="1" applyFont="1" applyAlignment="1">
      <alignment horizontal="left" vertical="center"/>
    </xf>
    <xf numFmtId="3" fontId="2" fillId="0" borderId="0" xfId="0" applyNumberFormat="1" applyFont="1" applyAlignment="1">
      <alignment horizontal="center" vertical="center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</cellXfs>
  <cellStyles count="7">
    <cellStyle name="Excel Built-in Normal" xfId="2"/>
    <cellStyle name="Обычный" xfId="0" builtinId="0"/>
    <cellStyle name="Обычный 2" xfId="4"/>
    <cellStyle name="Обычный 2 2" xfId="5"/>
    <cellStyle name="Обычный 2 4" xfId="6"/>
    <cellStyle name="Обычный 5" xfId="3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9"/>
  <sheetViews>
    <sheetView tabSelected="1" topLeftCell="A36" zoomScale="70" zoomScaleNormal="70" workbookViewId="0">
      <selection activeCell="H39" sqref="H39"/>
    </sheetView>
  </sheetViews>
  <sheetFormatPr defaultColWidth="8.88671875" defaultRowHeight="15.6" x14ac:dyDescent="0.3"/>
  <cols>
    <col min="1" max="1" width="5.5546875" style="2" customWidth="1"/>
    <col min="2" max="2" width="17.88671875" style="2" customWidth="1"/>
    <col min="3" max="3" width="40.88671875" style="6" customWidth="1"/>
    <col min="4" max="4" width="54.5546875" style="2" customWidth="1"/>
    <col min="5" max="5" width="13.6640625" style="2" customWidth="1"/>
    <col min="6" max="6" width="15.33203125" style="2" customWidth="1"/>
    <col min="7" max="7" width="17.33203125" style="22" customWidth="1"/>
    <col min="8" max="8" width="17.77734375" style="3" customWidth="1"/>
    <col min="9" max="9" width="31.88671875" style="7" customWidth="1"/>
    <col min="10" max="10" width="8.88671875" style="2"/>
    <col min="11" max="11" width="13.6640625" style="2" bestFit="1" customWidth="1"/>
    <col min="12" max="16384" width="8.88671875" style="2"/>
  </cols>
  <sheetData>
    <row r="1" spans="1:9" hidden="1" x14ac:dyDescent="0.3">
      <c r="A1" s="1"/>
      <c r="B1" s="1"/>
      <c r="F1" s="1"/>
    </row>
    <row r="2" spans="1:9" hidden="1" x14ac:dyDescent="0.3">
      <c r="A2" s="1"/>
      <c r="B2" s="1"/>
      <c r="F2" s="1"/>
      <c r="G2" s="104"/>
      <c r="H2" s="104"/>
      <c r="I2" s="44" t="s">
        <v>0</v>
      </c>
    </row>
    <row r="3" spans="1:9" ht="17.25" hidden="1" customHeight="1" x14ac:dyDescent="0.3">
      <c r="A3" s="1"/>
      <c r="B3" s="1"/>
      <c r="H3" s="4"/>
      <c r="I3" s="44" t="s">
        <v>1</v>
      </c>
    </row>
    <row r="4" spans="1:9" hidden="1" x14ac:dyDescent="0.3">
      <c r="A4" s="1"/>
      <c r="B4" s="1"/>
      <c r="G4" s="104"/>
      <c r="H4" s="104"/>
      <c r="I4" s="44" t="s">
        <v>2</v>
      </c>
    </row>
    <row r="5" spans="1:9" hidden="1" x14ac:dyDescent="0.3">
      <c r="A5" s="1"/>
      <c r="B5" s="1"/>
      <c r="G5" s="102"/>
      <c r="H5" s="102"/>
      <c r="I5" s="44" t="s">
        <v>3</v>
      </c>
    </row>
    <row r="6" spans="1:9" ht="15" hidden="1" customHeight="1" x14ac:dyDescent="0.3">
      <c r="A6" s="1"/>
      <c r="B6" s="1"/>
    </row>
    <row r="7" spans="1:9" ht="15" customHeight="1" x14ac:dyDescent="0.3">
      <c r="A7" s="1"/>
      <c r="B7" s="1"/>
    </row>
    <row r="8" spans="1:9" ht="15" customHeight="1" x14ac:dyDescent="0.3">
      <c r="A8" s="1"/>
      <c r="B8" s="1"/>
      <c r="F8" s="102" t="s">
        <v>26</v>
      </c>
      <c r="G8" s="102"/>
      <c r="H8" s="102"/>
    </row>
    <row r="9" spans="1:9" ht="15" customHeight="1" x14ac:dyDescent="0.3">
      <c r="A9" s="1"/>
      <c r="B9" s="1"/>
      <c r="F9" s="101" t="s">
        <v>27</v>
      </c>
      <c r="G9" s="101"/>
      <c r="H9" s="101"/>
    </row>
    <row r="10" spans="1:9" ht="15" customHeight="1" x14ac:dyDescent="0.3">
      <c r="A10" s="1"/>
      <c r="B10" s="1"/>
      <c r="F10" s="101" t="s">
        <v>28</v>
      </c>
      <c r="G10" s="101"/>
      <c r="H10" s="101"/>
      <c r="I10" s="45" t="s">
        <v>29</v>
      </c>
    </row>
    <row r="11" spans="1:9" ht="15" customHeight="1" x14ac:dyDescent="0.3">
      <c r="A11" s="1"/>
      <c r="B11" s="1"/>
    </row>
    <row r="12" spans="1:9" ht="15" customHeight="1" x14ac:dyDescent="0.3">
      <c r="A12" s="1"/>
      <c r="B12" s="1"/>
      <c r="H12" s="5"/>
    </row>
    <row r="13" spans="1:9" x14ac:dyDescent="0.3">
      <c r="A13" s="104" t="s">
        <v>131</v>
      </c>
      <c r="B13" s="104"/>
      <c r="C13" s="104"/>
      <c r="D13" s="104"/>
      <c r="E13" s="104"/>
      <c r="F13" s="104"/>
      <c r="G13" s="104"/>
      <c r="H13" s="104"/>
      <c r="I13" s="104"/>
    </row>
    <row r="14" spans="1:9" ht="18" customHeight="1" thickBot="1" x14ac:dyDescent="0.35">
      <c r="A14" s="104"/>
      <c r="B14" s="104"/>
      <c r="C14" s="104"/>
      <c r="D14" s="104"/>
      <c r="E14" s="104"/>
      <c r="F14" s="104"/>
      <c r="G14" s="104"/>
      <c r="H14" s="104"/>
      <c r="I14" s="104"/>
    </row>
    <row r="15" spans="1:9" ht="25.5" hidden="1" customHeight="1" x14ac:dyDescent="0.3">
      <c r="A15" s="105" t="s">
        <v>4</v>
      </c>
      <c r="B15" s="105"/>
      <c r="C15" s="105"/>
      <c r="D15" s="105"/>
      <c r="E15" s="105"/>
      <c r="F15" s="105"/>
      <c r="G15" s="105"/>
      <c r="H15" s="105"/>
      <c r="I15" s="105"/>
    </row>
    <row r="16" spans="1:9" ht="94.5" customHeight="1" thickBot="1" x14ac:dyDescent="0.35">
      <c r="A16" s="60" t="s">
        <v>5</v>
      </c>
      <c r="B16" s="61" t="s">
        <v>6</v>
      </c>
      <c r="C16" s="61" t="s">
        <v>7</v>
      </c>
      <c r="D16" s="61" t="s">
        <v>8</v>
      </c>
      <c r="E16" s="61" t="s">
        <v>9</v>
      </c>
      <c r="F16" s="61" t="s">
        <v>10</v>
      </c>
      <c r="G16" s="78" t="s">
        <v>11</v>
      </c>
      <c r="H16" s="62" t="s">
        <v>12</v>
      </c>
      <c r="I16" s="63" t="s">
        <v>112</v>
      </c>
    </row>
    <row r="17" spans="1:10" ht="16.2" thickBot="1" x14ac:dyDescent="0.35">
      <c r="A17" s="95">
        <v>1</v>
      </c>
      <c r="B17" s="96">
        <v>2</v>
      </c>
      <c r="C17" s="96">
        <v>3</v>
      </c>
      <c r="D17" s="96">
        <v>4</v>
      </c>
      <c r="E17" s="96">
        <v>5</v>
      </c>
      <c r="F17" s="96">
        <v>6</v>
      </c>
      <c r="G17" s="96">
        <v>7</v>
      </c>
      <c r="H17" s="96">
        <v>8</v>
      </c>
      <c r="I17" s="97">
        <v>9</v>
      </c>
    </row>
    <row r="18" spans="1:10" ht="62.4" x14ac:dyDescent="0.3">
      <c r="A18" s="55">
        <v>1</v>
      </c>
      <c r="B18" s="56" t="s">
        <v>13</v>
      </c>
      <c r="C18" s="57" t="s">
        <v>14</v>
      </c>
      <c r="D18" s="57"/>
      <c r="E18" s="58" t="s">
        <v>15</v>
      </c>
      <c r="F18" s="69">
        <v>1</v>
      </c>
      <c r="G18" s="79">
        <v>86607142</v>
      </c>
      <c r="H18" s="65">
        <f>F18*G18</f>
        <v>86607142</v>
      </c>
      <c r="I18" s="59" t="s">
        <v>114</v>
      </c>
    </row>
    <row r="19" spans="1:10" s="25" customFormat="1" ht="46.2" customHeight="1" x14ac:dyDescent="0.3">
      <c r="A19" s="54">
        <v>2</v>
      </c>
      <c r="B19" s="9" t="s">
        <v>30</v>
      </c>
      <c r="C19" s="33" t="s">
        <v>31</v>
      </c>
      <c r="D19" s="34" t="s">
        <v>32</v>
      </c>
      <c r="E19" s="32" t="s">
        <v>24</v>
      </c>
      <c r="F19" s="69">
        <v>1</v>
      </c>
      <c r="G19" s="73">
        <v>2011607</v>
      </c>
      <c r="H19" s="66">
        <f>G19*F19</f>
        <v>2011607</v>
      </c>
      <c r="I19" s="53"/>
      <c r="J19" s="24"/>
    </row>
    <row r="20" spans="1:10" s="25" customFormat="1" ht="79.2" customHeight="1" x14ac:dyDescent="0.3">
      <c r="A20" s="54">
        <v>3</v>
      </c>
      <c r="B20" s="9" t="s">
        <v>30</v>
      </c>
      <c r="C20" s="33" t="s">
        <v>33</v>
      </c>
      <c r="D20" s="34" t="s">
        <v>34</v>
      </c>
      <c r="E20" s="32" t="s">
        <v>24</v>
      </c>
      <c r="F20" s="69">
        <v>1</v>
      </c>
      <c r="G20" s="73">
        <v>955357</v>
      </c>
      <c r="H20" s="66">
        <f>G20*F20</f>
        <v>955357</v>
      </c>
      <c r="I20" s="53"/>
      <c r="J20" s="24"/>
    </row>
    <row r="21" spans="1:10" s="27" customFormat="1" ht="40.200000000000003" customHeight="1" x14ac:dyDescent="0.3">
      <c r="A21" s="64">
        <v>4</v>
      </c>
      <c r="B21" s="41" t="s">
        <v>25</v>
      </c>
      <c r="C21" s="93" t="s">
        <v>110</v>
      </c>
      <c r="D21" s="40" t="s">
        <v>57</v>
      </c>
      <c r="E21" s="8" t="s">
        <v>35</v>
      </c>
      <c r="F21" s="69">
        <v>62000</v>
      </c>
      <c r="G21" s="80">
        <v>60</v>
      </c>
      <c r="H21" s="69">
        <f>F21*G21</f>
        <v>3720000</v>
      </c>
      <c r="I21" s="53" t="s">
        <v>126</v>
      </c>
      <c r="J21" s="26"/>
    </row>
    <row r="22" spans="1:10" s="27" customFormat="1" ht="61.2" customHeight="1" x14ac:dyDescent="0.3">
      <c r="A22" s="54">
        <v>5</v>
      </c>
      <c r="B22" s="41" t="s">
        <v>25</v>
      </c>
      <c r="C22" s="93" t="s">
        <v>110</v>
      </c>
      <c r="D22" s="40" t="s">
        <v>57</v>
      </c>
      <c r="E22" s="8" t="s">
        <v>35</v>
      </c>
      <c r="F22" s="69">
        <v>10000</v>
      </c>
      <c r="G22" s="80">
        <v>60</v>
      </c>
      <c r="H22" s="69">
        <f>F22*G22</f>
        <v>600000</v>
      </c>
      <c r="I22" s="53" t="s">
        <v>127</v>
      </c>
      <c r="J22" s="26"/>
    </row>
    <row r="23" spans="1:10" s="27" customFormat="1" ht="40.200000000000003" customHeight="1" x14ac:dyDescent="0.3">
      <c r="A23" s="54">
        <v>6</v>
      </c>
      <c r="B23" s="41" t="s">
        <v>25</v>
      </c>
      <c r="C23" s="93" t="s">
        <v>125</v>
      </c>
      <c r="D23" s="40" t="s">
        <v>109</v>
      </c>
      <c r="E23" s="98" t="s">
        <v>35</v>
      </c>
      <c r="F23" s="69">
        <v>200</v>
      </c>
      <c r="G23" s="80">
        <v>60</v>
      </c>
      <c r="H23" s="69">
        <v>12000</v>
      </c>
      <c r="I23" s="53"/>
      <c r="J23" s="26"/>
    </row>
    <row r="24" spans="1:10" s="27" customFormat="1" ht="31.2" x14ac:dyDescent="0.25">
      <c r="A24" s="64">
        <v>7</v>
      </c>
      <c r="B24" s="16" t="s">
        <v>36</v>
      </c>
      <c r="C24" s="18" t="s">
        <v>37</v>
      </c>
      <c r="D24" s="18"/>
      <c r="E24" s="12" t="s">
        <v>38</v>
      </c>
      <c r="F24" s="67">
        <v>110000</v>
      </c>
      <c r="G24" s="81">
        <v>190</v>
      </c>
      <c r="H24" s="67">
        <f t="shared" ref="H24:H38" si="0">F24*G24</f>
        <v>20900000</v>
      </c>
      <c r="I24" s="53"/>
      <c r="J24" s="26"/>
    </row>
    <row r="25" spans="1:10" ht="62.4" customHeight="1" x14ac:dyDescent="0.3">
      <c r="A25" s="54">
        <v>8</v>
      </c>
      <c r="B25" s="9" t="s">
        <v>13</v>
      </c>
      <c r="C25" s="10" t="s">
        <v>16</v>
      </c>
      <c r="D25" s="10" t="s">
        <v>17</v>
      </c>
      <c r="E25" s="11" t="s">
        <v>15</v>
      </c>
      <c r="F25" s="67">
        <v>1</v>
      </c>
      <c r="G25" s="81">
        <v>5766200</v>
      </c>
      <c r="H25" s="67">
        <f t="shared" si="0"/>
        <v>5766200</v>
      </c>
      <c r="I25" s="53" t="s">
        <v>126</v>
      </c>
    </row>
    <row r="26" spans="1:10" ht="62.4" customHeight="1" x14ac:dyDescent="0.3">
      <c r="A26" s="54">
        <v>9</v>
      </c>
      <c r="B26" s="9" t="s">
        <v>13</v>
      </c>
      <c r="C26" s="10" t="s">
        <v>16</v>
      </c>
      <c r="D26" s="10" t="s">
        <v>144</v>
      </c>
      <c r="E26" s="11" t="s">
        <v>15</v>
      </c>
      <c r="F26" s="67">
        <v>1</v>
      </c>
      <c r="G26" s="81">
        <v>2884000</v>
      </c>
      <c r="H26" s="67">
        <f t="shared" ref="H26" si="1">F26*G26</f>
        <v>2884000</v>
      </c>
      <c r="I26" s="53" t="s">
        <v>123</v>
      </c>
    </row>
    <row r="27" spans="1:10" ht="46.8" x14ac:dyDescent="0.3">
      <c r="A27" s="64">
        <v>10</v>
      </c>
      <c r="B27" s="9" t="s">
        <v>13</v>
      </c>
      <c r="C27" s="13" t="s">
        <v>19</v>
      </c>
      <c r="D27" s="13" t="s">
        <v>20</v>
      </c>
      <c r="E27" s="11" t="s">
        <v>15</v>
      </c>
      <c r="F27" s="68">
        <v>1</v>
      </c>
      <c r="G27" s="82">
        <v>1512000</v>
      </c>
      <c r="H27" s="67">
        <f t="shared" si="0"/>
        <v>1512000</v>
      </c>
      <c r="I27" s="53"/>
    </row>
    <row r="28" spans="1:10" ht="49.8" customHeight="1" x14ac:dyDescent="0.3">
      <c r="A28" s="54">
        <v>11</v>
      </c>
      <c r="B28" s="9" t="s">
        <v>13</v>
      </c>
      <c r="C28" s="13" t="s">
        <v>21</v>
      </c>
      <c r="D28" s="13" t="s">
        <v>22</v>
      </c>
      <c r="E28" s="11" t="s">
        <v>15</v>
      </c>
      <c r="F28" s="68">
        <v>1</v>
      </c>
      <c r="G28" s="82">
        <v>3528000</v>
      </c>
      <c r="H28" s="67">
        <f t="shared" si="0"/>
        <v>3528000</v>
      </c>
      <c r="I28" s="53"/>
    </row>
    <row r="29" spans="1:10" s="27" customFormat="1" ht="28.2" customHeight="1" x14ac:dyDescent="0.25">
      <c r="A29" s="54">
        <v>12</v>
      </c>
      <c r="B29" s="16" t="s">
        <v>39</v>
      </c>
      <c r="C29" s="18" t="s">
        <v>40</v>
      </c>
      <c r="D29" s="18"/>
      <c r="E29" s="12" t="s">
        <v>35</v>
      </c>
      <c r="F29" s="67">
        <v>125000</v>
      </c>
      <c r="G29" s="81">
        <v>98</v>
      </c>
      <c r="H29" s="67">
        <f t="shared" si="0"/>
        <v>12250000</v>
      </c>
      <c r="I29" s="53"/>
      <c r="J29" s="26"/>
    </row>
    <row r="30" spans="1:10" s="27" customFormat="1" ht="31.8" customHeight="1" x14ac:dyDescent="0.25">
      <c r="A30" s="64">
        <v>13</v>
      </c>
      <c r="B30" s="16" t="s">
        <v>39</v>
      </c>
      <c r="C30" s="18" t="s">
        <v>41</v>
      </c>
      <c r="D30" s="18"/>
      <c r="E30" s="12" t="s">
        <v>42</v>
      </c>
      <c r="F30" s="67">
        <v>720</v>
      </c>
      <c r="G30" s="80">
        <v>215</v>
      </c>
      <c r="H30" s="67">
        <f t="shared" si="0"/>
        <v>154800</v>
      </c>
      <c r="I30" s="53" t="s">
        <v>122</v>
      </c>
      <c r="J30" s="26"/>
    </row>
    <row r="31" spans="1:10" s="27" customFormat="1" ht="31.8" customHeight="1" x14ac:dyDescent="0.25">
      <c r="A31" s="54">
        <v>14</v>
      </c>
      <c r="B31" s="16" t="s">
        <v>39</v>
      </c>
      <c r="C31" s="18" t="s">
        <v>41</v>
      </c>
      <c r="D31" s="18"/>
      <c r="E31" s="12" t="s">
        <v>42</v>
      </c>
      <c r="F31" s="67">
        <v>21280</v>
      </c>
      <c r="G31" s="80">
        <v>215</v>
      </c>
      <c r="H31" s="67">
        <f t="shared" si="0"/>
        <v>4575200</v>
      </c>
      <c r="I31" s="53" t="s">
        <v>123</v>
      </c>
      <c r="J31" s="26"/>
    </row>
    <row r="32" spans="1:10" s="27" customFormat="1" ht="31.2" x14ac:dyDescent="0.25">
      <c r="A32" s="54">
        <v>15</v>
      </c>
      <c r="B32" s="16" t="s">
        <v>39</v>
      </c>
      <c r="C32" s="18" t="s">
        <v>43</v>
      </c>
      <c r="D32" s="18"/>
      <c r="E32" s="12" t="s">
        <v>35</v>
      </c>
      <c r="F32" s="67">
        <v>4400</v>
      </c>
      <c r="G32" s="81">
        <v>224</v>
      </c>
      <c r="H32" s="67">
        <f t="shared" si="0"/>
        <v>985600</v>
      </c>
      <c r="I32" s="53" t="s">
        <v>122</v>
      </c>
      <c r="J32" s="26"/>
    </row>
    <row r="33" spans="1:10" s="27" customFormat="1" ht="31.2" x14ac:dyDescent="0.25">
      <c r="A33" s="64">
        <v>16</v>
      </c>
      <c r="B33" s="16" t="s">
        <v>39</v>
      </c>
      <c r="C33" s="18" t="s">
        <v>43</v>
      </c>
      <c r="D33" s="18"/>
      <c r="E33" s="12" t="s">
        <v>35</v>
      </c>
      <c r="F33" s="67">
        <v>600</v>
      </c>
      <c r="G33" s="81">
        <v>224</v>
      </c>
      <c r="H33" s="67">
        <f t="shared" si="0"/>
        <v>134400</v>
      </c>
      <c r="I33" s="53" t="s">
        <v>113</v>
      </c>
      <c r="J33" s="26"/>
    </row>
    <row r="34" spans="1:10" s="27" customFormat="1" ht="31.2" x14ac:dyDescent="0.25">
      <c r="A34" s="54">
        <v>17</v>
      </c>
      <c r="B34" s="16" t="s">
        <v>39</v>
      </c>
      <c r="C34" s="17" t="s">
        <v>44</v>
      </c>
      <c r="D34" s="17"/>
      <c r="E34" s="14" t="s">
        <v>45</v>
      </c>
      <c r="F34" s="68">
        <v>100</v>
      </c>
      <c r="G34" s="82">
        <v>1192</v>
      </c>
      <c r="H34" s="67">
        <f t="shared" si="0"/>
        <v>119200</v>
      </c>
      <c r="I34" s="53" t="s">
        <v>122</v>
      </c>
      <c r="J34" s="26"/>
    </row>
    <row r="35" spans="1:10" s="27" customFormat="1" ht="31.2" x14ac:dyDescent="0.25">
      <c r="A35" s="54">
        <v>18</v>
      </c>
      <c r="B35" s="15" t="s">
        <v>18</v>
      </c>
      <c r="C35" s="42" t="s">
        <v>46</v>
      </c>
      <c r="D35" s="43" t="s">
        <v>47</v>
      </c>
      <c r="E35" s="35" t="s">
        <v>24</v>
      </c>
      <c r="F35" s="70">
        <v>1</v>
      </c>
      <c r="G35" s="82">
        <v>578400</v>
      </c>
      <c r="H35" s="67">
        <f t="shared" si="0"/>
        <v>578400</v>
      </c>
      <c r="I35" s="53" t="s">
        <v>122</v>
      </c>
      <c r="J35" s="26"/>
    </row>
    <row r="36" spans="1:10" s="27" customFormat="1" ht="31.2" x14ac:dyDescent="0.25">
      <c r="A36" s="54">
        <v>18</v>
      </c>
      <c r="B36" s="15" t="s">
        <v>18</v>
      </c>
      <c r="C36" s="42" t="s">
        <v>46</v>
      </c>
      <c r="D36" s="43" t="s">
        <v>47</v>
      </c>
      <c r="E36" s="35" t="s">
        <v>24</v>
      </c>
      <c r="F36" s="70">
        <v>1</v>
      </c>
      <c r="G36" s="82">
        <v>578400</v>
      </c>
      <c r="H36" s="67">
        <f t="shared" ref="H36" si="2">F36*G36</f>
        <v>578400</v>
      </c>
      <c r="I36" s="53" t="s">
        <v>123</v>
      </c>
      <c r="J36" s="26"/>
    </row>
    <row r="37" spans="1:10" s="27" customFormat="1" ht="62.4" x14ac:dyDescent="0.25">
      <c r="A37" s="64">
        <v>19</v>
      </c>
      <c r="B37" s="28" t="s">
        <v>48</v>
      </c>
      <c r="C37" s="29" t="s">
        <v>49</v>
      </c>
      <c r="D37" s="29" t="s">
        <v>148</v>
      </c>
      <c r="E37" s="35" t="s">
        <v>24</v>
      </c>
      <c r="F37" s="69">
        <v>1</v>
      </c>
      <c r="G37" s="82">
        <v>3600000</v>
      </c>
      <c r="H37" s="67">
        <f t="shared" si="0"/>
        <v>3600000</v>
      </c>
      <c r="I37" s="53" t="s">
        <v>115</v>
      </c>
      <c r="J37" s="26"/>
    </row>
    <row r="38" spans="1:10" s="27" customFormat="1" ht="62.4" x14ac:dyDescent="0.25">
      <c r="A38" s="54">
        <v>20</v>
      </c>
      <c r="B38" s="28" t="s">
        <v>48</v>
      </c>
      <c r="C38" s="29" t="s">
        <v>49</v>
      </c>
      <c r="D38" s="29" t="s">
        <v>147</v>
      </c>
      <c r="E38" s="35" t="s">
        <v>24</v>
      </c>
      <c r="F38" s="69">
        <v>1</v>
      </c>
      <c r="G38" s="82">
        <v>4000000</v>
      </c>
      <c r="H38" s="67">
        <f t="shared" si="0"/>
        <v>4000000</v>
      </c>
      <c r="I38" s="53" t="s">
        <v>116</v>
      </c>
      <c r="J38" s="26"/>
    </row>
    <row r="39" spans="1:10" s="27" customFormat="1" ht="109.2" x14ac:dyDescent="0.25">
      <c r="A39" s="54">
        <v>21</v>
      </c>
      <c r="B39" s="15" t="s">
        <v>23</v>
      </c>
      <c r="C39" s="39" t="s">
        <v>145</v>
      </c>
      <c r="D39" s="13" t="s">
        <v>146</v>
      </c>
      <c r="E39" s="15" t="s">
        <v>24</v>
      </c>
      <c r="F39" s="68">
        <v>1</v>
      </c>
      <c r="G39" s="82">
        <v>2232000</v>
      </c>
      <c r="H39" s="71">
        <v>2232000</v>
      </c>
      <c r="I39" s="53"/>
      <c r="J39" s="26"/>
    </row>
    <row r="40" spans="1:10" s="27" customFormat="1" ht="31.2" x14ac:dyDescent="0.25">
      <c r="A40" s="64">
        <v>22</v>
      </c>
      <c r="B40" s="30" t="s">
        <v>50</v>
      </c>
      <c r="C40" s="31" t="s">
        <v>51</v>
      </c>
      <c r="D40" s="31" t="s">
        <v>52</v>
      </c>
      <c r="E40" s="15" t="s">
        <v>24</v>
      </c>
      <c r="F40" s="69">
        <v>1</v>
      </c>
      <c r="G40" s="83">
        <v>5000000</v>
      </c>
      <c r="H40" s="72">
        <v>5000000</v>
      </c>
      <c r="I40" s="53"/>
      <c r="J40" s="26"/>
    </row>
    <row r="41" spans="1:10" s="27" customFormat="1" ht="31.2" x14ac:dyDescent="0.25">
      <c r="A41" s="54">
        <v>23</v>
      </c>
      <c r="B41" s="30" t="s">
        <v>50</v>
      </c>
      <c r="C41" s="31" t="s">
        <v>53</v>
      </c>
      <c r="D41" s="31" t="s">
        <v>54</v>
      </c>
      <c r="E41" s="15" t="s">
        <v>24</v>
      </c>
      <c r="F41" s="69">
        <v>1</v>
      </c>
      <c r="G41" s="83">
        <f>492500+788000</f>
        <v>1280500</v>
      </c>
      <c r="H41" s="72">
        <f>F41*G41</f>
        <v>1280500</v>
      </c>
      <c r="I41" s="53"/>
      <c r="J41" s="26"/>
    </row>
    <row r="42" spans="1:10" s="27" customFormat="1" ht="46.8" x14ac:dyDescent="0.25">
      <c r="A42" s="64">
        <v>24</v>
      </c>
      <c r="B42" s="30" t="s">
        <v>50</v>
      </c>
      <c r="C42" s="31" t="s">
        <v>55</v>
      </c>
      <c r="D42" s="31" t="s">
        <v>56</v>
      </c>
      <c r="E42" s="15" t="s">
        <v>24</v>
      </c>
      <c r="F42" s="69">
        <v>1</v>
      </c>
      <c r="G42" s="83">
        <v>97500</v>
      </c>
      <c r="H42" s="72">
        <v>97500</v>
      </c>
      <c r="I42" s="53"/>
      <c r="J42" s="26"/>
    </row>
    <row r="43" spans="1:10" s="27" customFormat="1" ht="31.2" x14ac:dyDescent="0.25">
      <c r="A43" s="64">
        <v>28</v>
      </c>
      <c r="B43" s="30" t="s">
        <v>132</v>
      </c>
      <c r="C43" s="31" t="s">
        <v>133</v>
      </c>
      <c r="D43" s="31" t="s">
        <v>134</v>
      </c>
      <c r="E43" s="15" t="s">
        <v>90</v>
      </c>
      <c r="F43" s="69">
        <v>45</v>
      </c>
      <c r="G43" s="83">
        <v>35000</v>
      </c>
      <c r="H43" s="72">
        <f t="shared" ref="H43:H48" si="3">F43*G43</f>
        <v>1575000</v>
      </c>
      <c r="I43" s="53"/>
      <c r="J43" s="26"/>
    </row>
    <row r="44" spans="1:10" s="27" customFormat="1" ht="46.8" x14ac:dyDescent="0.25">
      <c r="A44" s="64">
        <v>29</v>
      </c>
      <c r="B44" s="30" t="s">
        <v>132</v>
      </c>
      <c r="C44" s="31" t="s">
        <v>135</v>
      </c>
      <c r="D44" s="31" t="s">
        <v>136</v>
      </c>
      <c r="E44" s="15" t="s">
        <v>90</v>
      </c>
      <c r="F44" s="69">
        <v>25</v>
      </c>
      <c r="G44" s="83">
        <v>46000</v>
      </c>
      <c r="H44" s="72">
        <f t="shared" si="3"/>
        <v>1150000</v>
      </c>
      <c r="I44" s="53"/>
      <c r="J44" s="26"/>
    </row>
    <row r="45" spans="1:10" s="27" customFormat="1" ht="31.2" x14ac:dyDescent="0.25">
      <c r="A45" s="64">
        <v>30</v>
      </c>
      <c r="B45" s="30" t="s">
        <v>132</v>
      </c>
      <c r="C45" s="31" t="s">
        <v>137</v>
      </c>
      <c r="D45" s="31" t="s">
        <v>138</v>
      </c>
      <c r="E45" s="15" t="s">
        <v>90</v>
      </c>
      <c r="F45" s="69">
        <v>35</v>
      </c>
      <c r="G45" s="83">
        <v>36000</v>
      </c>
      <c r="H45" s="72">
        <f t="shared" si="3"/>
        <v>1260000</v>
      </c>
      <c r="I45" s="53"/>
      <c r="J45" s="26"/>
    </row>
    <row r="46" spans="1:10" s="27" customFormat="1" ht="31.2" x14ac:dyDescent="0.25">
      <c r="A46" s="64">
        <v>31</v>
      </c>
      <c r="B46" s="30" t="s">
        <v>132</v>
      </c>
      <c r="C46" s="31" t="s">
        <v>139</v>
      </c>
      <c r="D46" s="31" t="s">
        <v>140</v>
      </c>
      <c r="E46" s="15" t="s">
        <v>90</v>
      </c>
      <c r="F46" s="69">
        <v>25</v>
      </c>
      <c r="G46" s="83">
        <v>29000</v>
      </c>
      <c r="H46" s="72">
        <f t="shared" si="3"/>
        <v>725000</v>
      </c>
      <c r="I46" s="53"/>
      <c r="J46" s="26"/>
    </row>
    <row r="47" spans="1:10" s="27" customFormat="1" ht="31.2" x14ac:dyDescent="0.25">
      <c r="A47" s="64">
        <v>32</v>
      </c>
      <c r="B47" s="30" t="s">
        <v>132</v>
      </c>
      <c r="C47" s="31" t="s">
        <v>141</v>
      </c>
      <c r="D47" s="31" t="s">
        <v>142</v>
      </c>
      <c r="E47" s="15" t="s">
        <v>90</v>
      </c>
      <c r="F47" s="69">
        <v>15</v>
      </c>
      <c r="G47" s="83">
        <v>38000</v>
      </c>
      <c r="H47" s="72">
        <f t="shared" si="3"/>
        <v>570000</v>
      </c>
      <c r="I47" s="53"/>
      <c r="J47" s="26"/>
    </row>
    <row r="48" spans="1:10" s="27" customFormat="1" ht="31.2" x14ac:dyDescent="0.25">
      <c r="A48" s="64">
        <v>33</v>
      </c>
      <c r="B48" s="30" t="s">
        <v>132</v>
      </c>
      <c r="C48" s="31" t="s">
        <v>137</v>
      </c>
      <c r="D48" s="31" t="s">
        <v>143</v>
      </c>
      <c r="E48" s="15" t="s">
        <v>90</v>
      </c>
      <c r="F48" s="69">
        <v>15</v>
      </c>
      <c r="G48" s="83">
        <v>73000</v>
      </c>
      <c r="H48" s="72">
        <f t="shared" si="3"/>
        <v>1095000</v>
      </c>
      <c r="I48" s="53"/>
      <c r="J48" s="26"/>
    </row>
    <row r="49" spans="1:10" s="27" customFormat="1" x14ac:dyDescent="0.25">
      <c r="A49" s="64">
        <v>34</v>
      </c>
      <c r="B49" s="30" t="s">
        <v>58</v>
      </c>
      <c r="C49" s="31" t="s">
        <v>61</v>
      </c>
      <c r="D49" s="31" t="s">
        <v>62</v>
      </c>
      <c r="E49" s="15" t="s">
        <v>38</v>
      </c>
      <c r="F49" s="69">
        <v>29000</v>
      </c>
      <c r="G49" s="83">
        <v>136</v>
      </c>
      <c r="H49" s="72">
        <f t="shared" ref="H49:H53" si="4">F49*G49</f>
        <v>3944000</v>
      </c>
      <c r="I49" s="53" t="s">
        <v>115</v>
      </c>
      <c r="J49" s="26"/>
    </row>
    <row r="50" spans="1:10" s="27" customFormat="1" x14ac:dyDescent="0.25">
      <c r="A50" s="64">
        <v>35</v>
      </c>
      <c r="B50" s="30" t="s">
        <v>58</v>
      </c>
      <c r="C50" s="31" t="s">
        <v>59</v>
      </c>
      <c r="D50" s="31" t="s">
        <v>60</v>
      </c>
      <c r="E50" s="15" t="s">
        <v>38</v>
      </c>
      <c r="F50" s="69">
        <v>6800</v>
      </c>
      <c r="G50" s="83">
        <v>156</v>
      </c>
      <c r="H50" s="72">
        <f t="shared" si="4"/>
        <v>1060800</v>
      </c>
      <c r="I50" s="53" t="s">
        <v>116</v>
      </c>
      <c r="J50" s="26"/>
    </row>
    <row r="51" spans="1:10" s="27" customFormat="1" x14ac:dyDescent="0.25">
      <c r="A51" s="64">
        <v>36</v>
      </c>
      <c r="B51" s="30" t="s">
        <v>58</v>
      </c>
      <c r="C51" s="31" t="s">
        <v>63</v>
      </c>
      <c r="D51" s="31" t="s">
        <v>64</v>
      </c>
      <c r="E51" s="15" t="s">
        <v>38</v>
      </c>
      <c r="F51" s="69">
        <v>9000</v>
      </c>
      <c r="G51" s="83">
        <v>173</v>
      </c>
      <c r="H51" s="72">
        <f t="shared" si="4"/>
        <v>1557000</v>
      </c>
      <c r="I51" s="53" t="s">
        <v>116</v>
      </c>
      <c r="J51" s="26"/>
    </row>
    <row r="52" spans="1:10" s="27" customFormat="1" ht="31.2" x14ac:dyDescent="0.25">
      <c r="A52" s="64">
        <v>37</v>
      </c>
      <c r="B52" s="30" t="s">
        <v>65</v>
      </c>
      <c r="C52" s="31" t="s">
        <v>124</v>
      </c>
      <c r="D52" s="31" t="s">
        <v>124</v>
      </c>
      <c r="E52" s="15" t="s">
        <v>24</v>
      </c>
      <c r="F52" s="69">
        <v>1</v>
      </c>
      <c r="G52" s="83">
        <f>92787739+1000000</f>
        <v>93787739</v>
      </c>
      <c r="H52" s="72">
        <f t="shared" si="4"/>
        <v>93787739</v>
      </c>
      <c r="I52" s="53" t="s">
        <v>122</v>
      </c>
      <c r="J52" s="26"/>
    </row>
    <row r="53" spans="1:10" s="27" customFormat="1" ht="31.2" x14ac:dyDescent="0.25">
      <c r="A53" s="64">
        <v>38</v>
      </c>
      <c r="B53" s="30" t="s">
        <v>65</v>
      </c>
      <c r="C53" s="31" t="s">
        <v>124</v>
      </c>
      <c r="D53" s="31" t="s">
        <v>124</v>
      </c>
      <c r="E53" s="15" t="s">
        <v>24</v>
      </c>
      <c r="F53" s="69">
        <v>1</v>
      </c>
      <c r="G53" s="83">
        <f>6074700</f>
        <v>6074700</v>
      </c>
      <c r="H53" s="72">
        <f t="shared" si="4"/>
        <v>6074700</v>
      </c>
      <c r="I53" s="53" t="s">
        <v>123</v>
      </c>
      <c r="J53" s="26"/>
    </row>
    <row r="54" spans="1:10" s="27" customFormat="1" ht="31.2" x14ac:dyDescent="0.25">
      <c r="A54" s="64">
        <v>39</v>
      </c>
      <c r="B54" s="30">
        <v>141</v>
      </c>
      <c r="C54" s="31" t="s">
        <v>66</v>
      </c>
      <c r="D54" s="31" t="s">
        <v>67</v>
      </c>
      <c r="E54" s="15" t="s">
        <v>68</v>
      </c>
      <c r="F54" s="69">
        <f>H54/G54</f>
        <v>35816</v>
      </c>
      <c r="G54" s="83">
        <v>225</v>
      </c>
      <c r="H54" s="72">
        <v>8058600</v>
      </c>
      <c r="I54" s="53"/>
      <c r="J54" s="26"/>
    </row>
    <row r="55" spans="1:10" s="27" customFormat="1" x14ac:dyDescent="0.25">
      <c r="A55" s="64">
        <v>40</v>
      </c>
      <c r="B55" s="30" t="s">
        <v>69</v>
      </c>
      <c r="C55" s="31" t="s">
        <v>70</v>
      </c>
      <c r="D55" s="31" t="s">
        <v>71</v>
      </c>
      <c r="E55" s="15" t="s">
        <v>72</v>
      </c>
      <c r="F55" s="69">
        <v>6320</v>
      </c>
      <c r="G55" s="83">
        <v>1200</v>
      </c>
      <c r="H55" s="72">
        <f t="shared" ref="H55" si="5">F55*G55</f>
        <v>7584000</v>
      </c>
      <c r="I55" s="53"/>
      <c r="J55" s="26"/>
    </row>
    <row r="56" spans="1:10" s="27" customFormat="1" ht="171.6" x14ac:dyDescent="0.25">
      <c r="A56" s="64">
        <v>41</v>
      </c>
      <c r="B56" s="30" t="s">
        <v>73</v>
      </c>
      <c r="C56" s="31" t="s">
        <v>74</v>
      </c>
      <c r="D56" s="31" t="s">
        <v>75</v>
      </c>
      <c r="E56" s="15" t="s">
        <v>76</v>
      </c>
      <c r="F56" s="69">
        <v>480</v>
      </c>
      <c r="G56" s="83">
        <v>7140</v>
      </c>
      <c r="H56" s="72">
        <f>F56*G56</f>
        <v>3427200</v>
      </c>
      <c r="I56" s="53"/>
      <c r="J56" s="26"/>
    </row>
    <row r="57" spans="1:10" s="27" customFormat="1" ht="140.4" x14ac:dyDescent="0.25">
      <c r="A57" s="64">
        <v>42</v>
      </c>
      <c r="B57" s="30" t="s">
        <v>73</v>
      </c>
      <c r="C57" s="31" t="s">
        <v>77</v>
      </c>
      <c r="D57" s="31" t="s">
        <v>78</v>
      </c>
      <c r="E57" s="15" t="s">
        <v>79</v>
      </c>
      <c r="F57" s="69">
        <v>1248</v>
      </c>
      <c r="G57" s="83">
        <v>4410</v>
      </c>
      <c r="H57" s="72">
        <f t="shared" ref="H57:H69" si="6">F57*G57</f>
        <v>5503680</v>
      </c>
      <c r="I57" s="53"/>
      <c r="J57" s="26"/>
    </row>
    <row r="58" spans="1:10" s="27" customFormat="1" ht="202.8" x14ac:dyDescent="0.25">
      <c r="A58" s="64">
        <v>43</v>
      </c>
      <c r="B58" s="30" t="s">
        <v>73</v>
      </c>
      <c r="C58" s="31" t="s">
        <v>77</v>
      </c>
      <c r="D58" s="31" t="s">
        <v>80</v>
      </c>
      <c r="E58" s="15" t="s">
        <v>81</v>
      </c>
      <c r="F58" s="69">
        <v>1080</v>
      </c>
      <c r="G58" s="83">
        <v>2000</v>
      </c>
      <c r="H58" s="72">
        <f t="shared" si="6"/>
        <v>2160000</v>
      </c>
      <c r="I58" s="53"/>
      <c r="J58" s="26"/>
    </row>
    <row r="59" spans="1:10" s="27" customFormat="1" ht="46.8" x14ac:dyDescent="0.25">
      <c r="A59" s="64">
        <v>44</v>
      </c>
      <c r="B59" s="30" t="s">
        <v>73</v>
      </c>
      <c r="C59" s="31" t="s">
        <v>82</v>
      </c>
      <c r="D59" s="31" t="s">
        <v>83</v>
      </c>
      <c r="E59" s="15" t="s">
        <v>84</v>
      </c>
      <c r="F59" s="69">
        <v>544</v>
      </c>
      <c r="G59" s="83">
        <v>3000</v>
      </c>
      <c r="H59" s="72">
        <f t="shared" si="6"/>
        <v>1632000</v>
      </c>
      <c r="I59" s="53"/>
      <c r="J59" s="26"/>
    </row>
    <row r="60" spans="1:10" s="27" customFormat="1" ht="62.4" x14ac:dyDescent="0.25">
      <c r="A60" s="64">
        <v>45</v>
      </c>
      <c r="B60" s="30" t="s">
        <v>73</v>
      </c>
      <c r="C60" s="31" t="s">
        <v>85</v>
      </c>
      <c r="D60" s="31" t="s">
        <v>86</v>
      </c>
      <c r="E60" s="15" t="s">
        <v>87</v>
      </c>
      <c r="F60" s="69">
        <v>180</v>
      </c>
      <c r="G60" s="83">
        <v>35000</v>
      </c>
      <c r="H60" s="72">
        <f t="shared" si="6"/>
        <v>6300000</v>
      </c>
      <c r="I60" s="53"/>
      <c r="J60" s="26"/>
    </row>
    <row r="61" spans="1:10" s="27" customFormat="1" ht="62.4" x14ac:dyDescent="0.25">
      <c r="A61" s="64">
        <v>46</v>
      </c>
      <c r="B61" s="30" t="s">
        <v>73</v>
      </c>
      <c r="C61" s="31" t="s">
        <v>88</v>
      </c>
      <c r="D61" s="31" t="s">
        <v>89</v>
      </c>
      <c r="E61" s="15" t="s">
        <v>90</v>
      </c>
      <c r="F61" s="69">
        <v>150</v>
      </c>
      <c r="G61" s="83">
        <v>26290</v>
      </c>
      <c r="H61" s="72">
        <f t="shared" si="6"/>
        <v>3943500</v>
      </c>
      <c r="I61" s="53"/>
      <c r="J61" s="26"/>
    </row>
    <row r="62" spans="1:10" s="27" customFormat="1" ht="62.4" x14ac:dyDescent="0.25">
      <c r="A62" s="64">
        <v>47</v>
      </c>
      <c r="B62" s="30" t="s">
        <v>73</v>
      </c>
      <c r="C62" s="31" t="s">
        <v>91</v>
      </c>
      <c r="D62" s="31" t="s">
        <v>92</v>
      </c>
      <c r="E62" s="15" t="s">
        <v>93</v>
      </c>
      <c r="F62" s="69">
        <v>198</v>
      </c>
      <c r="G62" s="83">
        <v>2500</v>
      </c>
      <c r="H62" s="72">
        <f t="shared" si="6"/>
        <v>495000</v>
      </c>
      <c r="I62" s="53"/>
      <c r="J62" s="26"/>
    </row>
    <row r="63" spans="1:10" s="27" customFormat="1" ht="46.8" x14ac:dyDescent="0.25">
      <c r="A63" s="64">
        <v>48</v>
      </c>
      <c r="B63" s="30" t="s">
        <v>73</v>
      </c>
      <c r="C63" s="31" t="s">
        <v>94</v>
      </c>
      <c r="D63" s="31" t="s">
        <v>111</v>
      </c>
      <c r="E63" s="15" t="s">
        <v>95</v>
      </c>
      <c r="F63" s="69">
        <v>79</v>
      </c>
      <c r="G63" s="83">
        <v>11390</v>
      </c>
      <c r="H63" s="72">
        <f t="shared" si="6"/>
        <v>899810</v>
      </c>
      <c r="I63" s="53"/>
      <c r="J63" s="26"/>
    </row>
    <row r="64" spans="1:10" s="27" customFormat="1" ht="93.6" x14ac:dyDescent="0.25">
      <c r="A64" s="64">
        <v>49</v>
      </c>
      <c r="B64" s="30" t="s">
        <v>73</v>
      </c>
      <c r="C64" s="31" t="s">
        <v>96</v>
      </c>
      <c r="D64" s="31" t="s">
        <v>97</v>
      </c>
      <c r="E64" s="15" t="s">
        <v>98</v>
      </c>
      <c r="F64" s="69">
        <v>270</v>
      </c>
      <c r="G64" s="83">
        <v>11550</v>
      </c>
      <c r="H64" s="72">
        <f t="shared" si="6"/>
        <v>3118500</v>
      </c>
      <c r="I64" s="53"/>
      <c r="J64" s="26"/>
    </row>
    <row r="65" spans="1:10" s="27" customFormat="1" ht="156" x14ac:dyDescent="0.25">
      <c r="A65" s="54">
        <v>50</v>
      </c>
      <c r="B65" s="8" t="s">
        <v>73</v>
      </c>
      <c r="C65" s="36" t="s">
        <v>99</v>
      </c>
      <c r="D65" s="37" t="s">
        <v>100</v>
      </c>
      <c r="E65" s="99" t="s">
        <v>98</v>
      </c>
      <c r="F65" s="74">
        <v>76</v>
      </c>
      <c r="G65" s="84">
        <v>21000</v>
      </c>
      <c r="H65" s="75">
        <f t="shared" si="6"/>
        <v>1596000</v>
      </c>
      <c r="I65" s="53"/>
      <c r="J65" s="26"/>
    </row>
    <row r="66" spans="1:10" ht="93.6" x14ac:dyDescent="0.3">
      <c r="A66" s="54">
        <v>51</v>
      </c>
      <c r="B66" s="8" t="s">
        <v>73</v>
      </c>
      <c r="C66" s="36" t="s">
        <v>101</v>
      </c>
      <c r="D66" s="37" t="s">
        <v>102</v>
      </c>
      <c r="E66" s="99" t="s">
        <v>90</v>
      </c>
      <c r="F66" s="74">
        <v>60</v>
      </c>
      <c r="G66" s="84">
        <v>11600</v>
      </c>
      <c r="H66" s="75">
        <f t="shared" si="6"/>
        <v>696000</v>
      </c>
      <c r="I66" s="53"/>
    </row>
    <row r="67" spans="1:10" ht="93.6" x14ac:dyDescent="0.3">
      <c r="A67" s="64">
        <v>52</v>
      </c>
      <c r="B67" s="8" t="s">
        <v>73</v>
      </c>
      <c r="C67" s="36" t="s">
        <v>103</v>
      </c>
      <c r="D67" s="36" t="s">
        <v>104</v>
      </c>
      <c r="E67" s="99" t="s">
        <v>79</v>
      </c>
      <c r="F67" s="74">
        <v>1300</v>
      </c>
      <c r="G67" s="84">
        <v>3600</v>
      </c>
      <c r="H67" s="75">
        <f t="shared" si="6"/>
        <v>4680000</v>
      </c>
      <c r="I67" s="53"/>
    </row>
    <row r="68" spans="1:10" ht="78" x14ac:dyDescent="0.3">
      <c r="A68" s="54">
        <v>53</v>
      </c>
      <c r="B68" s="8" t="s">
        <v>73</v>
      </c>
      <c r="C68" s="36" t="s">
        <v>105</v>
      </c>
      <c r="D68" s="36" t="s">
        <v>106</v>
      </c>
      <c r="E68" s="99" t="s">
        <v>81</v>
      </c>
      <c r="F68" s="74">
        <v>5400</v>
      </c>
      <c r="G68" s="84">
        <v>500</v>
      </c>
      <c r="H68" s="75">
        <f t="shared" si="6"/>
        <v>2700000</v>
      </c>
      <c r="I68" s="53"/>
    </row>
    <row r="69" spans="1:10" ht="109.2" x14ac:dyDescent="0.3">
      <c r="A69" s="64">
        <v>54</v>
      </c>
      <c r="B69" s="8" t="s">
        <v>73</v>
      </c>
      <c r="C69" s="38" t="s">
        <v>107</v>
      </c>
      <c r="D69" s="38" t="s">
        <v>108</v>
      </c>
      <c r="E69" s="15" t="s">
        <v>81</v>
      </c>
      <c r="F69" s="72">
        <v>5990</v>
      </c>
      <c r="G69" s="83">
        <v>100</v>
      </c>
      <c r="H69" s="69">
        <f t="shared" si="6"/>
        <v>599000</v>
      </c>
      <c r="I69" s="53"/>
    </row>
    <row r="70" spans="1:10" ht="63" thickBot="1" x14ac:dyDescent="0.35">
      <c r="A70" s="54">
        <v>55</v>
      </c>
      <c r="B70" s="47">
        <v>152</v>
      </c>
      <c r="C70" s="46" t="s">
        <v>117</v>
      </c>
      <c r="D70" s="87"/>
      <c r="E70" s="100"/>
      <c r="F70" s="88"/>
      <c r="G70" s="89"/>
      <c r="H70" s="90">
        <v>14014212</v>
      </c>
      <c r="I70" s="53" t="s">
        <v>128</v>
      </c>
    </row>
    <row r="71" spans="1:10" ht="16.2" thickBot="1" x14ac:dyDescent="0.35">
      <c r="A71" s="48"/>
      <c r="B71" s="49"/>
      <c r="C71" s="50"/>
      <c r="D71" s="49"/>
      <c r="E71" s="51"/>
      <c r="F71" s="76"/>
      <c r="G71" s="85"/>
      <c r="H71" s="77">
        <f>SUM(H18:H70)</f>
        <v>344289047</v>
      </c>
      <c r="I71" s="52"/>
    </row>
    <row r="72" spans="1:10" x14ac:dyDescent="0.3">
      <c r="A72" s="19"/>
      <c r="B72" s="19"/>
      <c r="C72" s="20"/>
      <c r="D72" s="19"/>
      <c r="E72" s="19"/>
      <c r="F72" s="19"/>
      <c r="G72" s="86"/>
      <c r="H72" s="21"/>
      <c r="I72" s="45"/>
    </row>
    <row r="73" spans="1:10" ht="41.4" customHeight="1" x14ac:dyDescent="0.3">
      <c r="A73" s="19"/>
      <c r="B73" s="103" t="s">
        <v>118</v>
      </c>
      <c r="C73" s="103"/>
      <c r="E73" s="92" t="s">
        <v>119</v>
      </c>
      <c r="F73" s="19"/>
      <c r="G73" s="86"/>
      <c r="H73" s="21"/>
      <c r="I73" s="45"/>
    </row>
    <row r="76" spans="1:10" s="1" customFormat="1" x14ac:dyDescent="0.3">
      <c r="B76" s="91" t="s">
        <v>120</v>
      </c>
      <c r="C76" s="94"/>
      <c r="E76" s="91" t="s">
        <v>121</v>
      </c>
      <c r="G76" s="23"/>
      <c r="H76" s="4"/>
      <c r="I76" s="7"/>
    </row>
    <row r="79" spans="1:10" x14ac:dyDescent="0.3">
      <c r="B79" s="91" t="s">
        <v>129</v>
      </c>
      <c r="E79" s="91" t="s">
        <v>130</v>
      </c>
    </row>
  </sheetData>
  <mergeCells count="10">
    <mergeCell ref="F10:H10"/>
    <mergeCell ref="F9:H9"/>
    <mergeCell ref="F8:H8"/>
    <mergeCell ref="B73:C73"/>
    <mergeCell ref="G2:H2"/>
    <mergeCell ref="G4:H4"/>
    <mergeCell ref="G5:H5"/>
    <mergeCell ref="A13:I13"/>
    <mergeCell ref="A14:I14"/>
    <mergeCell ref="A15:I15"/>
  </mergeCells>
  <pageMargins left="0.70866141732283472" right="0.70866141732283472" top="0.74803149606299213" bottom="0.74803149606299213" header="0.31496062992125984" footer="0.31496062992125984"/>
  <pageSetup paperSize="9" scale="5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2019-11-14T09:12:35Z</dcterms:modified>
</cp:coreProperties>
</file>